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ucijus.DEV\Downloads\"/>
    </mc:Choice>
  </mc:AlternateContent>
  <xr:revisionPtr revIDLastSave="0" documentId="13_ncr:1_{EC641F40-958F-43A2-B0E3-F044CABC5E97}" xr6:coauthVersionLast="47" xr6:coauthVersionMax="47" xr10:uidLastSave="{00000000-0000-0000-0000-000000000000}"/>
  <bookViews>
    <workbookView xWindow="1152" yWindow="1152" windowWidth="21648" windowHeight="10512" activeTab="1" xr2:uid="{7BF5B049-F688-42F1-8481-179A9B0927EE}"/>
  </bookViews>
  <sheets>
    <sheet name="Skaičiavimas pagal sutartį" sheetId="1" r:id="rId1"/>
    <sheet name="Skaičiavimas pagal mėginį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2" l="1"/>
  <c r="G9" i="2" s="1"/>
  <c r="F3" i="2" s="1"/>
  <c r="F8" i="2"/>
  <c r="G8" i="1"/>
  <c r="F3" i="1" s="1"/>
  <c r="F8" i="1"/>
</calcChain>
</file>

<file path=xl/sharedStrings.xml><?xml version="1.0" encoding="utf-8"?>
<sst xmlns="http://schemas.openxmlformats.org/spreadsheetml/2006/main" count="29" uniqueCount="18">
  <si>
    <t>Nuotekų tarifo skaičiavimas pagal sutartyje deklaruotas taršos elementų koncentracijas</t>
  </si>
  <si>
    <t>Sutartinė nuotekų tvarkymo kaina</t>
  </si>
  <si>
    <t>Eur / m³ (be PVM)</t>
  </si>
  <si>
    <t>Nuotekų tvarkymo paslaugos bazinė kaina VERT)</t>
  </si>
  <si>
    <t>Indeksavimo koeficientas (pagal taršos mokesčio deklaraciją)</t>
  </si>
  <si>
    <t>Eil.Nr</t>
  </si>
  <si>
    <t>Rodiklis</t>
  </si>
  <si>
    <t>Ribinė koncentracija, mg/l</t>
  </si>
  <si>
    <t>Tarifas,
Eur/t</t>
  </si>
  <si>
    <t>Deklaruojama, mg/l</t>
  </si>
  <si>
    <t>Tarifas,
Eur/mg</t>
  </si>
  <si>
    <t>Paskaičiuota</t>
  </si>
  <si>
    <t>Riebalai</t>
  </si>
  <si>
    <t>Nuotekų tarifo skaičiavimas pagal mėginio tyrimo rezultatus</t>
  </si>
  <si>
    <t>Nuotekų mėginio kaina</t>
  </si>
  <si>
    <t>Sutartinė koncentracija, mg/l</t>
  </si>
  <si>
    <t>Nuotekų mėginyje nustatyta, mg/l</t>
  </si>
  <si>
    <t>Iš viso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</si>
</sst>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4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3" fillId="2" borderId="0" xfId="0" applyFont="1" applyFill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5" fillId="0" borderId="1" xfId="0" applyFont="1" applyBorder="1" applyAlignment="1">
      <alignment wrapText="1"/>
    </xf>
    <xf numFmtId="0" fontId="7" fillId="0" borderId="1" xfId="0" applyFont="1" applyBorder="1"/>
    <xf numFmtId="3" fontId="6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3" fontId="0" fillId="0" borderId="1" xfId="0" applyNumberFormat="1" applyBorder="1"/>
    <xf numFmtId="0" fontId="6" fillId="0" borderId="1" xfId="0" applyFont="1" applyBorder="1" applyAlignment="1">
      <alignment horizontal="right"/>
    </xf>
    <xf numFmtId="2" fontId="6" fillId="0" borderId="1" xfId="0" applyNumberFormat="1" applyFont="1" applyBorder="1"/>
    <xf numFmtId="2" fontId="3" fillId="2" borderId="0" xfId="0" applyNumberFormat="1" applyFont="1" applyFill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3" borderId="0" xfId="0" applyFont="1" applyFill="1"/>
    <xf numFmtId="0" fontId="0" fillId="3" borderId="1" xfId="0" applyFill="1" applyBorder="1"/>
    <xf numFmtId="0" fontId="6" fillId="3" borderId="1" xfId="0" applyFont="1" applyFill="1" applyBorder="1"/>
  </cellXfs>
  <cellStyles count="1">
    <cellStyle name="Normal" xfId="0" builtinId="0"/>
  </cellStyles>
  <dxfs count="3"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29</xdr:row>
      <xdr:rowOff>0</xdr:rowOff>
    </xdr:from>
    <xdr:to>
      <xdr:col>25</xdr:col>
      <xdr:colOff>153612</xdr:colOff>
      <xdr:row>30</xdr:row>
      <xdr:rowOff>47660</xdr:rowOff>
    </xdr:to>
    <xdr:pic>
      <xdr:nvPicPr>
        <xdr:cNvPr id="5" name="Paveikslėlis 4">
          <a:extLst>
            <a:ext uri="{FF2B5EF4-FFF2-40B4-BE49-F238E27FC236}">
              <a16:creationId xmlns:a16="http://schemas.microsoft.com/office/drawing/2014/main" id="{8AEAB869-1B65-4CBB-8FAD-808BAE4B6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86800" y="6181725"/>
          <a:ext cx="8688012" cy="2476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0E154-F50D-4B5D-8C8C-A2EA15D11965}">
  <dimension ref="A1:G8"/>
  <sheetViews>
    <sheetView workbookViewId="0">
      <selection activeCell="E9" sqref="E9"/>
    </sheetView>
  </sheetViews>
  <sheetFormatPr defaultColWidth="9.109375" defaultRowHeight="15.6" x14ac:dyDescent="0.3"/>
  <cols>
    <col min="1" max="1" width="4" style="2" customWidth="1"/>
    <col min="2" max="2" width="24.88671875" style="2" customWidth="1"/>
    <col min="3" max="3" width="13.88671875" style="2" customWidth="1"/>
    <col min="4" max="4" width="9.109375" style="2"/>
    <col min="5" max="5" width="18" style="2" customWidth="1"/>
    <col min="6" max="6" width="9.109375" style="2"/>
    <col min="7" max="7" width="14.6640625" style="2" customWidth="1"/>
    <col min="8" max="16384" width="9.109375" style="2"/>
  </cols>
  <sheetData>
    <row r="1" spans="1:7" ht="17.399999999999999" x14ac:dyDescent="0.3">
      <c r="A1" s="1" t="s">
        <v>0</v>
      </c>
    </row>
    <row r="3" spans="1:7" x14ac:dyDescent="0.3">
      <c r="A3" s="16" t="s">
        <v>1</v>
      </c>
      <c r="B3" s="16"/>
      <c r="C3" s="16"/>
      <c r="D3" s="16"/>
      <c r="E3" s="16"/>
      <c r="F3" s="3">
        <f>ROUND(G8*F5+F4,2)</f>
        <v>1.76</v>
      </c>
      <c r="G3" s="2" t="s">
        <v>2</v>
      </c>
    </row>
    <row r="4" spans="1:7" x14ac:dyDescent="0.3">
      <c r="A4" s="16" t="s">
        <v>3</v>
      </c>
      <c r="B4" s="16"/>
      <c r="C4" s="16"/>
      <c r="D4" s="16"/>
      <c r="E4" s="16"/>
      <c r="F4" s="2">
        <v>1.76</v>
      </c>
      <c r="G4" s="2" t="s">
        <v>2</v>
      </c>
    </row>
    <row r="5" spans="1:7" x14ac:dyDescent="0.3">
      <c r="A5" s="16" t="s">
        <v>4</v>
      </c>
      <c r="B5" s="16"/>
      <c r="C5" s="16"/>
      <c r="D5" s="16"/>
      <c r="E5" s="16"/>
      <c r="F5" s="2">
        <v>1.4319999999999999</v>
      </c>
    </row>
    <row r="7" spans="1:7" ht="41.4" x14ac:dyDescent="0.3">
      <c r="A7" s="4" t="s">
        <v>5</v>
      </c>
      <c r="B7" s="4" t="s">
        <v>6</v>
      </c>
      <c r="C7" s="4" t="s">
        <v>7</v>
      </c>
      <c r="D7" s="4" t="s">
        <v>8</v>
      </c>
      <c r="E7" s="4" t="s">
        <v>9</v>
      </c>
      <c r="F7" s="4" t="s">
        <v>10</v>
      </c>
      <c r="G7" s="4" t="s">
        <v>11</v>
      </c>
    </row>
    <row r="8" spans="1:7" x14ac:dyDescent="0.3">
      <c r="A8" s="5">
        <v>1</v>
      </c>
      <c r="B8" s="6" t="s">
        <v>12</v>
      </c>
      <c r="C8" s="7">
        <v>50</v>
      </c>
      <c r="D8" s="8">
        <v>1258</v>
      </c>
      <c r="E8" s="20"/>
      <c r="F8" s="5">
        <f t="shared" ref="F8" si="0">D8/1000000</f>
        <v>1.258E-3</v>
      </c>
      <c r="G8" s="14">
        <f>IF(E8&gt;C8,ROUNDUP($F$5*(E8-C8)*(F8),3),0)</f>
        <v>0</v>
      </c>
    </row>
  </sheetData>
  <sheetProtection algorithmName="SHA-512" hashValue="N41clWndHGwh/1Ger1WgrkP0ZC0X+CFs0JevKfMPSkwtlgKOSX0gxvhhslgHDLrVQcZWKnD4l6/oRlbAv4QUVg==" saltValue="stgbKPg5ArLoJENv/VtVKw==" spinCount="100000" sheet="1" objects="1" scenarios="1"/>
  <protectedRanges>
    <protectedRange sqref="E8" name="Range2" securityDescriptor="O:WDG:WDD:(A;;CC;;;WD)"/>
  </protectedRanges>
  <mergeCells count="3">
    <mergeCell ref="A3:E3"/>
    <mergeCell ref="A4:E4"/>
    <mergeCell ref="A5:E5"/>
  </mergeCells>
  <conditionalFormatting sqref="E8">
    <cfRule type="expression" dxfId="2" priority="1">
      <formula>E8&gt;C8</formula>
    </cfRule>
  </conditionalFormatting>
  <dataValidations count="1">
    <dataValidation type="decimal" allowBlank="1" showInputMessage="1" showErrorMessage="1" errorTitle="Įvedimo Klaida" error="Turi būti įvestas skaičius" promptTitle="Įveskite deklaruojamą skaičių" prompt="Turi būti įvestas skaičius" sqref="E8" xr:uid="{03EBF4CA-4E90-4DE1-BF44-554EBE94F107}">
      <formula1>0</formula1>
      <formula2>1000000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8805C-CD81-4A4E-952F-E075F43E60B2}">
  <dimension ref="A1:G9"/>
  <sheetViews>
    <sheetView tabSelected="1" workbookViewId="0">
      <selection activeCell="F11" sqref="F11"/>
    </sheetView>
  </sheetViews>
  <sheetFormatPr defaultRowHeight="14.4" x14ac:dyDescent="0.3"/>
  <cols>
    <col min="1" max="1" width="4.109375" customWidth="1"/>
    <col min="2" max="2" width="24.109375" customWidth="1"/>
    <col min="3" max="3" width="18" customWidth="1"/>
    <col min="4" max="4" width="12.33203125" customWidth="1"/>
    <col min="5" max="5" width="22.109375" customWidth="1"/>
    <col min="6" max="6" width="11.5546875" customWidth="1"/>
    <col min="7" max="7" width="14.6640625" customWidth="1"/>
  </cols>
  <sheetData>
    <row r="1" spans="1:7" ht="17.399999999999999" x14ac:dyDescent="0.3">
      <c r="A1" s="1" t="s">
        <v>13</v>
      </c>
      <c r="B1" s="2"/>
      <c r="C1" s="2"/>
      <c r="D1" s="2"/>
      <c r="E1" s="2"/>
      <c r="F1" s="2"/>
      <c r="G1" s="2"/>
    </row>
    <row r="2" spans="1:7" ht="15.6" x14ac:dyDescent="0.3">
      <c r="A2" s="2"/>
      <c r="B2" s="2"/>
      <c r="C2" s="2"/>
      <c r="D2" s="2"/>
      <c r="E2" s="2"/>
      <c r="F2" s="2"/>
      <c r="G2" s="2"/>
    </row>
    <row r="3" spans="1:7" ht="15.6" x14ac:dyDescent="0.3">
      <c r="A3" s="17" t="s">
        <v>14</v>
      </c>
      <c r="B3" s="17"/>
      <c r="C3" s="17"/>
      <c r="D3" s="17"/>
      <c r="E3" s="17"/>
      <c r="F3" s="15">
        <f>ROUND(F4+G9*F5,2)</f>
        <v>0</v>
      </c>
      <c r="G3" s="2" t="s">
        <v>2</v>
      </c>
    </row>
    <row r="4" spans="1:7" ht="15.6" x14ac:dyDescent="0.3">
      <c r="A4" s="17" t="s">
        <v>1</v>
      </c>
      <c r="B4" s="17"/>
      <c r="C4" s="17"/>
      <c r="D4" s="17"/>
      <c r="E4" s="17"/>
      <c r="F4" s="18"/>
      <c r="G4" s="2" t="s">
        <v>2</v>
      </c>
    </row>
    <row r="5" spans="1:7" ht="15.6" x14ac:dyDescent="0.3">
      <c r="A5" s="17" t="s">
        <v>4</v>
      </c>
      <c r="B5" s="17"/>
      <c r="C5" s="17"/>
      <c r="D5" s="17"/>
      <c r="E5" s="17"/>
      <c r="F5" s="2">
        <v>1.4319999999999999</v>
      </c>
      <c r="G5" s="2"/>
    </row>
    <row r="7" spans="1:7" ht="28.8" x14ac:dyDescent="0.3">
      <c r="A7" s="9" t="s">
        <v>5</v>
      </c>
      <c r="B7" s="9" t="s">
        <v>6</v>
      </c>
      <c r="C7" s="9" t="s">
        <v>15</v>
      </c>
      <c r="D7" s="9" t="s">
        <v>8</v>
      </c>
      <c r="E7" s="9" t="s">
        <v>16</v>
      </c>
      <c r="F7" s="9" t="s">
        <v>10</v>
      </c>
      <c r="G7" s="9" t="s">
        <v>11</v>
      </c>
    </row>
    <row r="8" spans="1:7" x14ac:dyDescent="0.3">
      <c r="A8" s="10">
        <v>1</v>
      </c>
      <c r="B8" s="11" t="s">
        <v>12</v>
      </c>
      <c r="C8" s="19"/>
      <c r="D8" s="12">
        <v>1258</v>
      </c>
      <c r="E8" s="19"/>
      <c r="F8" s="10">
        <f t="shared" ref="F8" si="0">D8/1000000</f>
        <v>1.258E-3</v>
      </c>
      <c r="G8" s="10">
        <f>IF(E8&gt;C8,ROUND($F$5*(E8-C8)*(F8),3),0)</f>
        <v>0</v>
      </c>
    </row>
    <row r="9" spans="1:7" x14ac:dyDescent="0.3">
      <c r="F9" s="13" t="s">
        <v>17</v>
      </c>
      <c r="G9" s="5">
        <f>G8</f>
        <v>0</v>
      </c>
    </row>
  </sheetData>
  <sheetProtection sheet="1" objects="1" scenarios="1"/>
  <protectedRanges>
    <protectedRange sqref="E8" name="Range4" securityDescriptor="O:WDG:WDD:(A;;CC;;;WD)"/>
    <protectedRange sqref="F4" name="Range3_1"/>
    <protectedRange sqref="E8" name="Range1"/>
    <protectedRange sqref="C8" name="Range3"/>
  </protectedRanges>
  <mergeCells count="3">
    <mergeCell ref="A3:E3"/>
    <mergeCell ref="A4:E4"/>
    <mergeCell ref="A5:E5"/>
  </mergeCells>
  <conditionalFormatting sqref="E8">
    <cfRule type="expression" dxfId="1" priority="2">
      <formula>E8&gt;C8</formula>
    </cfRule>
  </conditionalFormatting>
  <conditionalFormatting sqref="F4">
    <cfRule type="expression" dxfId="0" priority="1">
      <formula>F4&gt;D4</formula>
    </cfRule>
  </conditionalFormatting>
  <dataValidations count="3">
    <dataValidation type="decimal" allowBlank="1" showInputMessage="1" showErrorMessage="1" errorTitle="Įvesti skaičių" error="Turi būti įvestas skaičius" promptTitle="Įvesti tarifą" prompt="Turi būti įvestas skaičius" sqref="F4" xr:uid="{AD3B2AD6-8685-4BA1-A615-35371F539C26}">
      <formula1>0</formula1>
      <formula2>10000</formula2>
    </dataValidation>
    <dataValidation type="decimal" allowBlank="1" showInputMessage="1" showErrorMessage="1" errorTitle="Įvedimo Klaida" error="Turi būti įvestas skaičius" promptTitle="Įveskite deklaruojamą skaičių" prompt="Turi būti įvestas skaičius" sqref="E8" xr:uid="{46F98154-550E-4ACC-AB15-8FF968C00CA6}">
      <formula1>0</formula1>
      <formula2>1000000</formula2>
    </dataValidation>
    <dataValidation type="decimal" allowBlank="1" showInputMessage="1" showErrorMessage="1" errorTitle="Neįvestas skaičius" error="Neįvestas skaičius" promptTitle="Įvesti sutartinę koncentraciją" prompt="Turi būti įvestas skaičius" sqref="C8" xr:uid="{3DF0BB85-EA4A-483C-A509-F65D4BA00244}">
      <formula1>0</formula1>
      <formula2>100000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Skaičiavimas pagal sutartį</vt:lpstr>
      <vt:lpstr>Skaičiavimas pagal mėginį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Odeta</dc:creator>
  <cp:keywords/>
  <dc:description/>
  <cp:lastModifiedBy>Liucijus Urbutis</cp:lastModifiedBy>
  <cp:revision/>
  <dcterms:created xsi:type="dcterms:W3CDTF">2024-04-15T08:00:54Z</dcterms:created>
  <dcterms:modified xsi:type="dcterms:W3CDTF">2025-02-17T09:25:36Z</dcterms:modified>
  <cp:category/>
  <cp:contentStatus/>
</cp:coreProperties>
</file>